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NSDF Website Data\"/>
    </mc:Choice>
  </mc:AlternateContent>
  <bookViews>
    <workbookView xWindow="0" yWindow="0" windowWidth="28800" windowHeight="12165"/>
  </bookViews>
  <sheets>
    <sheet name="Infra projects from 2020-21" sheetId="1" r:id="rId1"/>
  </sheets>
  <definedNames>
    <definedName name="_xlnm._FilterDatabase" localSheetId="0" hidden="1">'Infra projects from 2020-21'!$D$1:$D$28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8" i="1" l="1"/>
  <c r="I28" i="1"/>
  <c r="H28" i="1"/>
  <c r="O27" i="1"/>
  <c r="O26" i="1"/>
  <c r="O25" i="1"/>
  <c r="G28" i="1"/>
  <c r="O24" i="1"/>
  <c r="O23" i="1"/>
  <c r="L28" i="1"/>
  <c r="O22" i="1"/>
  <c r="O21" i="1"/>
  <c r="M20" i="1"/>
  <c r="O20" i="1" s="1"/>
  <c r="O19" i="1"/>
  <c r="K18" i="1"/>
  <c r="O18" i="1" s="1"/>
  <c r="O17" i="1"/>
  <c r="O16" i="1"/>
  <c r="J15" i="1"/>
  <c r="O15" i="1" s="1"/>
  <c r="K28" i="1"/>
  <c r="O14" i="1"/>
  <c r="O13" i="1"/>
  <c r="K12" i="1"/>
  <c r="O12" i="1" s="1"/>
  <c r="O11" i="1"/>
  <c r="K10" i="1"/>
  <c r="O10" i="1" s="1"/>
  <c r="O9" i="1"/>
  <c r="O8" i="1"/>
  <c r="O7" i="1"/>
  <c r="O6" i="1"/>
  <c r="O5" i="1"/>
  <c r="O4" i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M28" i="1" l="1"/>
  <c r="J28" i="1"/>
  <c r="O28" i="1" l="1"/>
</calcChain>
</file>

<file path=xl/sharedStrings.xml><?xml version="1.0" encoding="utf-8"?>
<sst xmlns="http://schemas.openxmlformats.org/spreadsheetml/2006/main" count="139" uniqueCount="101">
  <si>
    <t>S.No.</t>
  </si>
  <si>
    <t>States</t>
  </si>
  <si>
    <t>Name of the Organizations</t>
  </si>
  <si>
    <t xml:space="preserve">Object </t>
  </si>
  <si>
    <t>Purpose</t>
  </si>
  <si>
    <t xml:space="preserve">Sanction Date </t>
  </si>
  <si>
    <t>Sanctioned Amount (in Rs.)</t>
  </si>
  <si>
    <t>2020-21</t>
  </si>
  <si>
    <t>2021-22</t>
  </si>
  <si>
    <t>2022-23</t>
  </si>
  <si>
    <t>2023-24</t>
  </si>
  <si>
    <t>2024-25</t>
  </si>
  <si>
    <t>2025-26</t>
  </si>
  <si>
    <t>2026-27</t>
  </si>
  <si>
    <t>Total (In Rs.)</t>
  </si>
  <si>
    <t>Maharashtra</t>
  </si>
  <si>
    <t>Assam</t>
  </si>
  <si>
    <t>Dibrugarh District Sports Association</t>
  </si>
  <si>
    <t>Infrastructure</t>
  </si>
  <si>
    <t>For Renovation of the existing Indoor Stadium and Modernization of outdoor stadium of Dibrugarh</t>
  </si>
  <si>
    <t>08.02.2016</t>
  </si>
  <si>
    <t>Uttar Pradesh</t>
  </si>
  <si>
    <t>UP Badminton Association, Lucknow, Uttar Pradesh</t>
  </si>
  <si>
    <t>For Construction of 100 Bedded Hostel for Badminton Players at UP Badminton Academy, Lucknow, Uttar Pradesh</t>
  </si>
  <si>
    <t>18.07.2016</t>
  </si>
  <si>
    <t>Telangana</t>
  </si>
  <si>
    <t xml:space="preserve"> </t>
  </si>
  <si>
    <t>Har Har Mahadev Seva Bhavi Sanstha, Dhule</t>
  </si>
  <si>
    <t>For Renovation of wrestling academy of Har Har Mahadev Vyayam Shala, dhule(Maharashtra)</t>
  </si>
  <si>
    <t>29.03.2018</t>
  </si>
  <si>
    <t>Haryana</t>
  </si>
  <si>
    <t>Karnam Malleswari Foundation</t>
  </si>
  <si>
    <t>For Setting up of National Weightlifting  and Powerlifting High Performance Training and Coaching centre at Jagadhri, Yamuna Nagar (Haryana)</t>
  </si>
  <si>
    <t>25.05.2018</t>
  </si>
  <si>
    <t>Karnataka</t>
  </si>
  <si>
    <t>Anju Bobby Sports Foundation</t>
  </si>
  <si>
    <t>For construction of the International Standard Synthetic Athletic Track/ Allied Facilities &amp; Allied Athletic Training.</t>
  </si>
  <si>
    <t>26.09.2019</t>
  </si>
  <si>
    <t>Punjab</t>
  </si>
  <si>
    <t>Guru Nanak Dev University</t>
  </si>
  <si>
    <t>For creation / up-gradation of of Sports infrastructure in the University Campus</t>
  </si>
  <si>
    <t>30.09.2019</t>
  </si>
  <si>
    <t>Madhya Pradesh</t>
  </si>
  <si>
    <t>Lakshmibai National Institute of Physical Educaion &amp; Sports, Gwalior</t>
  </si>
  <si>
    <t>31.10.2019</t>
  </si>
  <si>
    <t>Delhi</t>
  </si>
  <si>
    <t>Sports Authority of India</t>
  </si>
  <si>
    <t>Civil Services Officers’ Institute CSOI, Delhi</t>
  </si>
  <si>
    <t>For construction /renovation of the sport facilities at the campus with Gym Equipment etc.</t>
  </si>
  <si>
    <t>10.03.2021</t>
  </si>
  <si>
    <t>08.04.2021</t>
  </si>
  <si>
    <t>Arunachal Pradesh</t>
  </si>
  <si>
    <t>Department of Sports (NSDF), Arunachal Pradesh</t>
  </si>
  <si>
    <t>For Civil Work and Installation of Open Air Gym at 26 District HQ of Arunachal Pradesh</t>
  </si>
  <si>
    <t>04.06.2021</t>
  </si>
  <si>
    <t>Central Civil Services Cultural &amp; Sports Board (CCSCSB), Delhi</t>
  </si>
  <si>
    <t xml:space="preserve">For construction /renovation of the Sport facilities at the campus of CCSCSB </t>
  </si>
  <si>
    <t>20.12.2021</t>
  </si>
  <si>
    <t>For Construction of two Court Badminton Hall at 15 locations of Arunachal Pradesh</t>
  </si>
  <si>
    <t>16.03.2022</t>
  </si>
  <si>
    <t>Yogeshwar Dutt Sports &amp; Education Trust</t>
  </si>
  <si>
    <t>For Construction of Wrestling Hall at Rohtak, Haryana</t>
  </si>
  <si>
    <t>09.11.2022</t>
  </si>
  <si>
    <t>Gujarat</t>
  </si>
  <si>
    <t>Allocated budget for setting up of centre of Excellence  in Nutrition Supplements testing for sportsperson (National Forensic Science University, Gandhinagar)</t>
  </si>
  <si>
    <t>18.01.2023</t>
  </si>
  <si>
    <t>Establishment of National Centre for "Testing of Nutritional Supplements" serving the National Mission on Anti Doping at NIPER, Hyderabad</t>
  </si>
  <si>
    <t>03.05.2023</t>
  </si>
  <si>
    <t>For Preparatory work for establishment of an Exclusive Elite Sports Training Centre for Para- Athletes at Gandhinagar, Gujarat</t>
  </si>
  <si>
    <t>25.05.2023</t>
  </si>
  <si>
    <t>07.02.2024</t>
  </si>
  <si>
    <t>Nagaland</t>
  </si>
  <si>
    <t xml:space="preserve">NAPTC, NAP, and NAP (IR) Battalion in Nagaland </t>
  </si>
  <si>
    <t>For the renovation of building and supply of gymnasium equipment for NAPTC, NAP and NAP (IR) battalion in Nagaland.</t>
  </si>
  <si>
    <t>12.03.2024</t>
  </si>
  <si>
    <t>14.03.2024</t>
  </si>
  <si>
    <t>Rajasthan</t>
  </si>
  <si>
    <t>Vanvasi Kalyan Parishad, Kotra, Rajasthan</t>
  </si>
  <si>
    <t>For the construction of spectator's gallery with utility building, resurfacing work of athletic track and practise football ground.</t>
  </si>
  <si>
    <t>Anand Niketan College, Warora (Maharogi Sewa Samiti)</t>
  </si>
  <si>
    <t>For creation of multipurpose hall for indoor games</t>
  </si>
  <si>
    <t>15.03.2024</t>
  </si>
  <si>
    <t>Central Government Employees Residents Welfare Association (RWA), Moti Bagh</t>
  </si>
  <si>
    <t>For upgradation/rennovation of sports infrastructure at New Moti Bagh Residential Complex, New Delhi</t>
  </si>
  <si>
    <t>07.06.2024</t>
  </si>
  <si>
    <t>Target Olympic Podium Scheme (TOPS)</t>
  </si>
  <si>
    <t>Bangalore</t>
  </si>
  <si>
    <t>10.12.2025</t>
  </si>
  <si>
    <t xml:space="preserve">06.12.2024 &amp; 18.03.2025 </t>
  </si>
  <si>
    <t>For the project strengthening sports infrastructure, athlete safety, and operational efficiency at the NCOEs under SAI located at Mumbai and Chhatrpati Sambhaji Nagar</t>
  </si>
  <si>
    <t>16.06.2026</t>
  </si>
  <si>
    <t>TOTAL</t>
  </si>
  <si>
    <t>NSDF Assistance to Organizations/Academies for Infrastructure Projects  since 2020-21</t>
  </si>
  <si>
    <t>Amount ( Rs in Lakh)</t>
  </si>
  <si>
    <t>For construction of 400 bedded hostel with furniture  at LNIPE Gwalior (CIL Contribution)</t>
  </si>
  <si>
    <t>SAI Centre Bangalore-for construction of 330 bedded Hostel with furniture (CIL Contribution)</t>
  </si>
  <si>
    <t>National Forensic Science University, Gandhinagar (NFSU)</t>
  </si>
  <si>
    <t>For Wrestling Hall at STC, Dharwad, under SAI NSSC, Bangalore (Zerodha Broking Ltd.)</t>
  </si>
  <si>
    <t>Construction of Integrated High Performance Sports Science  Centre at SAI, Bengaluru (HAL-Hindustan Aeronautics Limited)</t>
  </si>
  <si>
    <r>
      <t>National Institute of Pharmaceutical Education and Research</t>
    </r>
    <r>
      <rPr>
        <sz val="12"/>
        <rFont val="Times New Roman"/>
        <family val="1"/>
      </rPr>
      <t> (NIPER), Hyderabad</t>
    </r>
  </si>
  <si>
    <t>For construction high performance centre,Sonepat (CIL Contribution)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</si>
</sst>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indexed="8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top"/>
    </xf>
    <xf numFmtId="1" fontId="5" fillId="0" borderId="1" xfId="0" applyNumberFormat="1" applyFont="1" applyFill="1" applyBorder="1" applyAlignment="1">
      <alignment horizontal="left" vertical="top" wrapText="1"/>
    </xf>
    <xf numFmtId="2" fontId="6" fillId="0" borderId="1" xfId="0" applyNumberFormat="1" applyFont="1" applyFill="1" applyBorder="1" applyAlignment="1">
      <alignment horizontal="left" vertical="top" wrapText="1"/>
    </xf>
    <xf numFmtId="2" fontId="6" fillId="0" borderId="1" xfId="0" applyNumberFormat="1" applyFont="1" applyFill="1" applyBorder="1" applyAlignment="1">
      <alignment vertical="top" wrapText="1"/>
    </xf>
    <xf numFmtId="43" fontId="6" fillId="0" borderId="1" xfId="2" applyFont="1" applyFill="1" applyBorder="1" applyAlignment="1">
      <alignment horizontal="center" vertical="top" wrapText="1"/>
    </xf>
    <xf numFmtId="2" fontId="6" fillId="0" borderId="1" xfId="0" applyNumberFormat="1" applyFont="1" applyFill="1" applyBorder="1" applyAlignment="1">
      <alignment horizontal="center" vertical="top" wrapText="1"/>
    </xf>
    <xf numFmtId="1" fontId="4" fillId="0" borderId="1" xfId="0" applyNumberFormat="1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vertical="top" wrapText="1"/>
    </xf>
    <xf numFmtId="2" fontId="3" fillId="0" borderId="1" xfId="0" applyNumberFormat="1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vertical="top"/>
    </xf>
    <xf numFmtId="2" fontId="3" fillId="0" borderId="1" xfId="0" applyNumberFormat="1" applyFont="1" applyFill="1" applyBorder="1" applyAlignment="1">
      <alignment vertical="top" wrapText="1"/>
    </xf>
    <xf numFmtId="0" fontId="4" fillId="0" borderId="0" xfId="0" applyFont="1" applyFill="1"/>
    <xf numFmtId="2" fontId="4" fillId="0" borderId="1" xfId="0" applyNumberFormat="1" applyFont="1" applyFill="1" applyBorder="1" applyAlignment="1">
      <alignment vertical="top" wrapText="1"/>
    </xf>
    <xf numFmtId="2" fontId="8" fillId="0" borderId="1" xfId="0" applyNumberFormat="1" applyFont="1" applyFill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2" fontId="3" fillId="0" borderId="1" xfId="2" applyNumberFormat="1" applyFont="1" applyFill="1" applyBorder="1" applyAlignment="1">
      <alignment horizontal="left" vertical="top"/>
    </xf>
    <xf numFmtId="0" fontId="3" fillId="0" borderId="3" xfId="0" applyFont="1" applyBorder="1" applyAlignment="1">
      <alignment horizontal="left" vertical="top" wrapText="1"/>
    </xf>
    <xf numFmtId="0" fontId="3" fillId="0" borderId="1" xfId="0" applyFont="1" applyFill="1" applyBorder="1"/>
    <xf numFmtId="49" fontId="3" fillId="0" borderId="1" xfId="0" applyNumberFormat="1" applyFont="1" applyFill="1" applyBorder="1" applyAlignment="1">
      <alignment horizontal="left" vertical="top" wrapText="1"/>
    </xf>
    <xf numFmtId="43" fontId="7" fillId="0" borderId="1" xfId="2" applyFont="1" applyFill="1" applyBorder="1" applyAlignment="1">
      <alignment horizontal="left" vertical="top"/>
    </xf>
    <xf numFmtId="164" fontId="7" fillId="0" borderId="1" xfId="0" applyNumberFormat="1" applyFont="1" applyFill="1" applyBorder="1" applyAlignment="1">
      <alignment vertical="top"/>
    </xf>
    <xf numFmtId="43" fontId="3" fillId="0" borderId="0" xfId="2" applyFont="1" applyFill="1"/>
    <xf numFmtId="0" fontId="4" fillId="0" borderId="0" xfId="0" applyFont="1" applyFill="1" applyAlignment="1">
      <alignment horizontal="left" vertical="top"/>
    </xf>
    <xf numFmtId="1" fontId="2" fillId="0" borderId="0" xfId="0" applyNumberFormat="1" applyFont="1" applyFill="1" applyAlignment="1">
      <alignment horizontal="center" vertical="top"/>
    </xf>
    <xf numFmtId="43" fontId="7" fillId="0" borderId="1" xfId="2" applyFont="1" applyFill="1" applyBorder="1" applyAlignment="1">
      <alignment horizontal="center" vertical="top"/>
    </xf>
    <xf numFmtId="1" fontId="5" fillId="0" borderId="4" xfId="0" applyNumberFormat="1" applyFont="1" applyFill="1" applyBorder="1" applyAlignment="1">
      <alignment horizontal="right" vertical="top"/>
    </xf>
    <xf numFmtId="0" fontId="3" fillId="0" borderId="2" xfId="0" applyFont="1" applyBorder="1" applyAlignment="1">
      <alignment vertical="top" wrapText="1"/>
    </xf>
    <xf numFmtId="43" fontId="3" fillId="0" borderId="1" xfId="1" applyFont="1" applyBorder="1" applyAlignment="1">
      <alignment vertical="top"/>
    </xf>
  </cellXfs>
  <cellStyles count="3">
    <cellStyle name="Comma" xfId="1" builtinId="3"/>
    <cellStyle name="Comm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topLeftCell="A13" workbookViewId="0">
      <selection activeCell="G16" sqref="G16"/>
    </sheetView>
  </sheetViews>
  <sheetFormatPr defaultColWidth="9.140625" defaultRowHeight="15.75" x14ac:dyDescent="0.25"/>
  <cols>
    <col min="1" max="1" width="6.42578125" style="26" bestFit="1" customWidth="1"/>
    <col min="2" max="2" width="12.5703125" style="26" customWidth="1"/>
    <col min="3" max="3" width="29" style="2" customWidth="1"/>
    <col min="4" max="4" width="16.42578125" style="3" customWidth="1"/>
    <col min="5" max="5" width="40.5703125" style="3" customWidth="1"/>
    <col min="6" max="6" width="14.5703125" style="3" customWidth="1"/>
    <col min="7" max="7" width="16.140625" style="3" bestFit="1" customWidth="1"/>
    <col min="8" max="8" width="8.7109375" style="1" bestFit="1" customWidth="1"/>
    <col min="9" max="14" width="10.42578125" style="1" bestFit="1" customWidth="1"/>
    <col min="15" max="15" width="11.5703125" style="25" bestFit="1" customWidth="1"/>
    <col min="16" max="16" width="14" style="1" customWidth="1"/>
    <col min="17" max="17" width="19.7109375" style="1" customWidth="1"/>
    <col min="18" max="16384" width="9.140625" style="1"/>
  </cols>
  <sheetData>
    <row r="1" spans="1:15" x14ac:dyDescent="0.25">
      <c r="A1" s="27" t="s">
        <v>92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x14ac:dyDescent="0.25">
      <c r="A2" s="29" t="s">
        <v>93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15" ht="36" customHeight="1" x14ac:dyDescent="0.25">
      <c r="A3" s="4" t="s">
        <v>0</v>
      </c>
      <c r="B3" s="5" t="s">
        <v>1</v>
      </c>
      <c r="C3" s="6" t="s">
        <v>2</v>
      </c>
      <c r="D3" s="5" t="s">
        <v>3</v>
      </c>
      <c r="E3" s="5" t="s">
        <v>4</v>
      </c>
      <c r="F3" s="5" t="s">
        <v>5</v>
      </c>
      <c r="G3" s="7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  <c r="N3" s="8" t="s">
        <v>13</v>
      </c>
      <c r="O3" s="7" t="s">
        <v>14</v>
      </c>
    </row>
    <row r="4" spans="1:15" ht="47.25" x14ac:dyDescent="0.25">
      <c r="A4" s="9">
        <v>1</v>
      </c>
      <c r="B4" s="10" t="s">
        <v>16</v>
      </c>
      <c r="C4" s="11" t="s">
        <v>17</v>
      </c>
      <c r="D4" s="11" t="s">
        <v>18</v>
      </c>
      <c r="E4" s="10" t="s">
        <v>19</v>
      </c>
      <c r="F4" s="12" t="s">
        <v>20</v>
      </c>
      <c r="G4" s="13">
        <v>491</v>
      </c>
      <c r="H4" s="13">
        <v>147.30000000000001</v>
      </c>
      <c r="I4" s="13">
        <v>0</v>
      </c>
      <c r="J4" s="13">
        <v>147.30000000000001</v>
      </c>
      <c r="K4" s="13">
        <v>0</v>
      </c>
      <c r="L4" s="13">
        <v>0</v>
      </c>
      <c r="M4" s="13">
        <v>0</v>
      </c>
      <c r="N4" s="13">
        <v>0</v>
      </c>
      <c r="O4" s="13">
        <f t="shared" ref="O4:O27" si="0">SUM(H4:N4)</f>
        <v>294.60000000000002</v>
      </c>
    </row>
    <row r="5" spans="1:15" ht="47.25" x14ac:dyDescent="0.25">
      <c r="A5" s="9">
        <f t="shared" ref="A5:A26" si="1">A4+1</f>
        <v>2</v>
      </c>
      <c r="B5" s="10" t="s">
        <v>21</v>
      </c>
      <c r="C5" s="11" t="s">
        <v>22</v>
      </c>
      <c r="D5" s="11" t="s">
        <v>18</v>
      </c>
      <c r="E5" s="10" t="s">
        <v>23</v>
      </c>
      <c r="F5" s="12" t="s">
        <v>24</v>
      </c>
      <c r="G5" s="13">
        <v>500</v>
      </c>
      <c r="H5" s="13">
        <v>0</v>
      </c>
      <c r="I5" s="13">
        <v>0</v>
      </c>
      <c r="J5" s="13">
        <v>0</v>
      </c>
      <c r="K5" s="13">
        <v>0</v>
      </c>
      <c r="L5" s="13">
        <v>75</v>
      </c>
      <c r="M5" s="13">
        <v>0</v>
      </c>
      <c r="N5" s="13">
        <v>0</v>
      </c>
      <c r="O5" s="13">
        <f t="shared" si="0"/>
        <v>75</v>
      </c>
    </row>
    <row r="6" spans="1:15" ht="47.25" x14ac:dyDescent="0.25">
      <c r="A6" s="9">
        <f t="shared" si="1"/>
        <v>3</v>
      </c>
      <c r="B6" s="11" t="s">
        <v>15</v>
      </c>
      <c r="C6" s="11" t="s">
        <v>27</v>
      </c>
      <c r="D6" s="11" t="s">
        <v>18</v>
      </c>
      <c r="E6" s="10" t="s">
        <v>28</v>
      </c>
      <c r="F6" s="12" t="s">
        <v>29</v>
      </c>
      <c r="G6" s="13">
        <v>150</v>
      </c>
      <c r="H6" s="13">
        <v>0</v>
      </c>
      <c r="I6" s="13">
        <v>22.5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f t="shared" si="0"/>
        <v>22.5</v>
      </c>
    </row>
    <row r="7" spans="1:15" ht="63" x14ac:dyDescent="0.25">
      <c r="A7" s="9">
        <f t="shared" si="1"/>
        <v>4</v>
      </c>
      <c r="B7" s="10" t="s">
        <v>30</v>
      </c>
      <c r="C7" s="11" t="s">
        <v>31</v>
      </c>
      <c r="D7" s="11" t="s">
        <v>18</v>
      </c>
      <c r="E7" s="10" t="s">
        <v>32</v>
      </c>
      <c r="F7" s="12" t="s">
        <v>33</v>
      </c>
      <c r="G7" s="13">
        <v>500</v>
      </c>
      <c r="H7" s="13">
        <v>0</v>
      </c>
      <c r="I7" s="13">
        <v>150</v>
      </c>
      <c r="J7" s="13">
        <v>75</v>
      </c>
      <c r="K7" s="13">
        <v>0</v>
      </c>
      <c r="L7" s="13">
        <v>0</v>
      </c>
      <c r="M7" s="13">
        <v>0</v>
      </c>
      <c r="N7" s="13">
        <v>0</v>
      </c>
      <c r="O7" s="13">
        <f t="shared" si="0"/>
        <v>225</v>
      </c>
    </row>
    <row r="8" spans="1:15" ht="47.25" x14ac:dyDescent="0.25">
      <c r="A8" s="9">
        <f t="shared" si="1"/>
        <v>5</v>
      </c>
      <c r="B8" s="10" t="s">
        <v>34</v>
      </c>
      <c r="C8" s="14" t="s">
        <v>35</v>
      </c>
      <c r="D8" s="11" t="s">
        <v>18</v>
      </c>
      <c r="E8" s="10" t="s">
        <v>36</v>
      </c>
      <c r="F8" s="12" t="s">
        <v>37</v>
      </c>
      <c r="G8" s="13">
        <v>500</v>
      </c>
      <c r="H8" s="13">
        <v>0</v>
      </c>
      <c r="I8" s="13">
        <v>250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f t="shared" si="0"/>
        <v>250</v>
      </c>
    </row>
    <row r="9" spans="1:15" ht="31.5" x14ac:dyDescent="0.25">
      <c r="A9" s="9">
        <f t="shared" si="1"/>
        <v>6</v>
      </c>
      <c r="B9" s="10" t="s">
        <v>38</v>
      </c>
      <c r="C9" s="14" t="s">
        <v>39</v>
      </c>
      <c r="D9" s="11" t="s">
        <v>18</v>
      </c>
      <c r="E9" s="10" t="s">
        <v>40</v>
      </c>
      <c r="F9" s="12" t="s">
        <v>41</v>
      </c>
      <c r="G9" s="13">
        <v>100</v>
      </c>
      <c r="H9" s="13">
        <v>0</v>
      </c>
      <c r="I9" s="13">
        <v>0</v>
      </c>
      <c r="J9" s="13">
        <v>0</v>
      </c>
      <c r="K9" s="13">
        <v>50</v>
      </c>
      <c r="L9" s="13">
        <v>0</v>
      </c>
      <c r="M9" s="13">
        <v>0</v>
      </c>
      <c r="N9" s="13" t="s">
        <v>26</v>
      </c>
      <c r="O9" s="13">
        <f t="shared" si="0"/>
        <v>50</v>
      </c>
    </row>
    <row r="10" spans="1:15" ht="47.25" x14ac:dyDescent="0.25">
      <c r="A10" s="9">
        <f t="shared" si="1"/>
        <v>7</v>
      </c>
      <c r="B10" s="10" t="s">
        <v>42</v>
      </c>
      <c r="C10" s="14" t="s">
        <v>43</v>
      </c>
      <c r="D10" s="11" t="s">
        <v>18</v>
      </c>
      <c r="E10" s="10" t="s">
        <v>94</v>
      </c>
      <c r="F10" s="12" t="s">
        <v>44</v>
      </c>
      <c r="G10" s="13">
        <v>2500</v>
      </c>
      <c r="H10" s="13">
        <v>0</v>
      </c>
      <c r="I10" s="13">
        <v>1000</v>
      </c>
      <c r="J10" s="13">
        <v>0</v>
      </c>
      <c r="K10" s="13">
        <f>(70000000+55000000)/100000</f>
        <v>1250</v>
      </c>
      <c r="L10" s="13">
        <v>0</v>
      </c>
      <c r="M10" s="13">
        <v>0</v>
      </c>
      <c r="N10" s="13">
        <v>0</v>
      </c>
      <c r="O10" s="13">
        <f t="shared" si="0"/>
        <v>2250</v>
      </c>
    </row>
    <row r="11" spans="1:15" s="15" customFormat="1" ht="47.25" x14ac:dyDescent="0.25">
      <c r="A11" s="9">
        <f t="shared" si="1"/>
        <v>8</v>
      </c>
      <c r="B11" s="10" t="s">
        <v>45</v>
      </c>
      <c r="C11" s="16" t="s">
        <v>47</v>
      </c>
      <c r="D11" s="11" t="s">
        <v>18</v>
      </c>
      <c r="E11" s="10" t="s">
        <v>48</v>
      </c>
      <c r="F11" s="12" t="s">
        <v>49</v>
      </c>
      <c r="G11" s="13">
        <v>301.22000000000003</v>
      </c>
      <c r="H11" s="13">
        <v>0</v>
      </c>
      <c r="I11" s="13">
        <v>150.60821999999999</v>
      </c>
      <c r="J11" s="13">
        <v>0</v>
      </c>
      <c r="K11" s="13">
        <v>0</v>
      </c>
      <c r="L11" s="13">
        <v>120.48658</v>
      </c>
      <c r="M11" s="13">
        <v>0</v>
      </c>
      <c r="N11" s="13">
        <v>0</v>
      </c>
      <c r="O11" s="13">
        <f t="shared" si="0"/>
        <v>271.09479999999996</v>
      </c>
    </row>
    <row r="12" spans="1:15" s="15" customFormat="1" ht="47.25" x14ac:dyDescent="0.25">
      <c r="A12" s="9">
        <f t="shared" si="1"/>
        <v>9</v>
      </c>
      <c r="B12" s="10" t="s">
        <v>34</v>
      </c>
      <c r="C12" s="14" t="s">
        <v>46</v>
      </c>
      <c r="D12" s="11" t="s">
        <v>18</v>
      </c>
      <c r="E12" s="10" t="s">
        <v>95</v>
      </c>
      <c r="F12" s="12" t="s">
        <v>50</v>
      </c>
      <c r="G12" s="13">
        <v>2946</v>
      </c>
      <c r="H12" s="13">
        <v>0</v>
      </c>
      <c r="I12" s="13">
        <v>1250</v>
      </c>
      <c r="J12" s="13">
        <v>0</v>
      </c>
      <c r="K12" s="13">
        <f>(50000000+119600000)/100000</f>
        <v>1696</v>
      </c>
      <c r="L12" s="13">
        <v>0</v>
      </c>
      <c r="M12" s="13">
        <v>0</v>
      </c>
      <c r="N12" s="13">
        <v>0</v>
      </c>
      <c r="O12" s="13">
        <f t="shared" si="0"/>
        <v>2946</v>
      </c>
    </row>
    <row r="13" spans="1:15" s="15" customFormat="1" ht="47.25" x14ac:dyDescent="0.25">
      <c r="A13" s="9">
        <f t="shared" si="1"/>
        <v>10</v>
      </c>
      <c r="B13" s="10" t="s">
        <v>51</v>
      </c>
      <c r="C13" s="16" t="s">
        <v>52</v>
      </c>
      <c r="D13" s="11" t="s">
        <v>18</v>
      </c>
      <c r="E13" s="10" t="s">
        <v>53</v>
      </c>
      <c r="F13" s="12" t="s">
        <v>54</v>
      </c>
      <c r="G13" s="13">
        <v>592.94000000000005</v>
      </c>
      <c r="H13" s="13">
        <v>0</v>
      </c>
      <c r="I13" s="13">
        <v>296.47000000000003</v>
      </c>
      <c r="J13" s="13">
        <v>0</v>
      </c>
      <c r="K13" s="13">
        <v>237</v>
      </c>
      <c r="L13" s="13">
        <v>0</v>
      </c>
      <c r="M13" s="13">
        <v>0</v>
      </c>
      <c r="N13" s="13">
        <v>0</v>
      </c>
      <c r="O13" s="13">
        <f t="shared" si="0"/>
        <v>533.47</v>
      </c>
    </row>
    <row r="14" spans="1:15" s="15" customFormat="1" ht="47.25" x14ac:dyDescent="0.25">
      <c r="A14" s="9">
        <f t="shared" si="1"/>
        <v>11</v>
      </c>
      <c r="B14" s="10" t="s">
        <v>45</v>
      </c>
      <c r="C14" s="16" t="s">
        <v>55</v>
      </c>
      <c r="D14" s="11" t="s">
        <v>18</v>
      </c>
      <c r="E14" s="10" t="s">
        <v>56</v>
      </c>
      <c r="F14" s="12" t="s">
        <v>57</v>
      </c>
      <c r="G14" s="13">
        <v>155.30000000000001</v>
      </c>
      <c r="H14" s="13">
        <v>0</v>
      </c>
      <c r="I14" s="13">
        <v>77.650000000000006</v>
      </c>
      <c r="J14" s="13">
        <v>0</v>
      </c>
      <c r="K14" s="13">
        <v>77.650000000000006</v>
      </c>
      <c r="L14" s="13">
        <v>0</v>
      </c>
      <c r="M14" s="13">
        <v>0</v>
      </c>
      <c r="N14" s="13">
        <v>0</v>
      </c>
      <c r="O14" s="13">
        <f t="shared" si="0"/>
        <v>155.30000000000001</v>
      </c>
    </row>
    <row r="15" spans="1:15" s="15" customFormat="1" ht="36" customHeight="1" x14ac:dyDescent="0.25">
      <c r="A15" s="9">
        <f t="shared" si="1"/>
        <v>12</v>
      </c>
      <c r="B15" s="10" t="s">
        <v>51</v>
      </c>
      <c r="C15" s="16" t="s">
        <v>52</v>
      </c>
      <c r="D15" s="11" t="s">
        <v>18</v>
      </c>
      <c r="E15" s="10" t="s">
        <v>58</v>
      </c>
      <c r="F15" s="12" t="s">
        <v>59</v>
      </c>
      <c r="G15" s="13">
        <v>2250</v>
      </c>
      <c r="H15" s="13">
        <v>0</v>
      </c>
      <c r="I15" s="13">
        <v>150</v>
      </c>
      <c r="J15" s="13">
        <f>(45000000+45000000)/100000</f>
        <v>900</v>
      </c>
      <c r="K15" s="13">
        <v>840</v>
      </c>
      <c r="L15" s="13">
        <v>0</v>
      </c>
      <c r="M15" s="13">
        <v>0</v>
      </c>
      <c r="N15" s="13">
        <v>0</v>
      </c>
      <c r="O15" s="13">
        <f t="shared" si="0"/>
        <v>1890</v>
      </c>
    </row>
    <row r="16" spans="1:15" s="15" customFormat="1" ht="31.5" x14ac:dyDescent="0.25">
      <c r="A16" s="9">
        <f t="shared" si="1"/>
        <v>13</v>
      </c>
      <c r="B16" s="10" t="s">
        <v>30</v>
      </c>
      <c r="C16" s="16" t="s">
        <v>60</v>
      </c>
      <c r="D16" s="11" t="s">
        <v>18</v>
      </c>
      <c r="E16" s="10" t="s">
        <v>61</v>
      </c>
      <c r="F16" s="12" t="s">
        <v>62</v>
      </c>
      <c r="G16" s="13">
        <v>500</v>
      </c>
      <c r="H16" s="13">
        <v>0</v>
      </c>
      <c r="I16" s="13">
        <v>0</v>
      </c>
      <c r="J16" s="13">
        <v>250</v>
      </c>
      <c r="K16" s="13">
        <v>250</v>
      </c>
      <c r="L16" s="13">
        <v>0</v>
      </c>
      <c r="M16" s="13">
        <v>0</v>
      </c>
      <c r="N16" s="13">
        <v>0</v>
      </c>
      <c r="O16" s="13">
        <f t="shared" si="0"/>
        <v>500</v>
      </c>
    </row>
    <row r="17" spans="1:15" s="15" customFormat="1" ht="50.25" customHeight="1" x14ac:dyDescent="0.25">
      <c r="A17" s="9">
        <f t="shared" si="1"/>
        <v>14</v>
      </c>
      <c r="B17" s="10" t="s">
        <v>63</v>
      </c>
      <c r="C17" s="10" t="s">
        <v>96</v>
      </c>
      <c r="D17" s="11" t="s">
        <v>18</v>
      </c>
      <c r="E17" s="10" t="s">
        <v>64</v>
      </c>
      <c r="F17" s="12" t="s">
        <v>65</v>
      </c>
      <c r="G17" s="13">
        <v>600</v>
      </c>
      <c r="H17" s="13">
        <v>0</v>
      </c>
      <c r="I17" s="13">
        <v>0</v>
      </c>
      <c r="J17" s="13">
        <v>300</v>
      </c>
      <c r="K17" s="13">
        <v>300</v>
      </c>
      <c r="L17" s="13">
        <v>0</v>
      </c>
      <c r="M17" s="13">
        <v>0</v>
      </c>
      <c r="N17" s="13">
        <v>0</v>
      </c>
      <c r="O17" s="13">
        <f t="shared" si="0"/>
        <v>600</v>
      </c>
    </row>
    <row r="18" spans="1:15" s="15" customFormat="1" ht="64.5" customHeight="1" x14ac:dyDescent="0.25">
      <c r="A18" s="9">
        <f t="shared" si="1"/>
        <v>15</v>
      </c>
      <c r="B18" s="10" t="s">
        <v>25</v>
      </c>
      <c r="C18" s="10" t="s">
        <v>99</v>
      </c>
      <c r="D18" s="11" t="s">
        <v>18</v>
      </c>
      <c r="E18" s="10" t="s">
        <v>66</v>
      </c>
      <c r="F18" s="19" t="s">
        <v>67</v>
      </c>
      <c r="G18" s="13">
        <v>631.20000000000005</v>
      </c>
      <c r="H18" s="13">
        <v>0</v>
      </c>
      <c r="I18" s="13">
        <v>0</v>
      </c>
      <c r="J18" s="13">
        <v>0</v>
      </c>
      <c r="K18" s="13">
        <f>(30000000+30000000)/100000</f>
        <v>600</v>
      </c>
      <c r="L18" s="13">
        <v>0</v>
      </c>
      <c r="M18" s="13">
        <v>0</v>
      </c>
      <c r="N18" s="13">
        <v>0</v>
      </c>
      <c r="O18" s="13">
        <f t="shared" si="0"/>
        <v>600</v>
      </c>
    </row>
    <row r="19" spans="1:15" s="15" customFormat="1" ht="60.75" customHeight="1" x14ac:dyDescent="0.25">
      <c r="A19" s="9">
        <f t="shared" si="1"/>
        <v>16</v>
      </c>
      <c r="B19" s="10" t="s">
        <v>63</v>
      </c>
      <c r="C19" s="10" t="s">
        <v>46</v>
      </c>
      <c r="D19" s="11" t="s">
        <v>18</v>
      </c>
      <c r="E19" s="10" t="s">
        <v>68</v>
      </c>
      <c r="F19" s="19" t="s">
        <v>69</v>
      </c>
      <c r="G19" s="13">
        <v>1000</v>
      </c>
      <c r="H19" s="13">
        <v>0</v>
      </c>
      <c r="I19" s="13">
        <v>0</v>
      </c>
      <c r="J19" s="13">
        <v>0</v>
      </c>
      <c r="K19" s="13">
        <v>300</v>
      </c>
      <c r="L19" s="13">
        <v>700</v>
      </c>
      <c r="M19" s="13">
        <v>0</v>
      </c>
      <c r="N19" s="13">
        <v>0</v>
      </c>
      <c r="O19" s="13">
        <f t="shared" si="0"/>
        <v>1000</v>
      </c>
    </row>
    <row r="20" spans="1:15" s="15" customFormat="1" ht="50.25" customHeight="1" x14ac:dyDescent="0.25">
      <c r="A20" s="9">
        <f t="shared" si="1"/>
        <v>17</v>
      </c>
      <c r="B20" s="10" t="s">
        <v>30</v>
      </c>
      <c r="C20" s="10" t="s">
        <v>46</v>
      </c>
      <c r="D20" s="10" t="s">
        <v>18</v>
      </c>
      <c r="E20" s="30" t="s">
        <v>100</v>
      </c>
      <c r="F20" s="19" t="s">
        <v>70</v>
      </c>
      <c r="G20" s="13">
        <v>2500</v>
      </c>
      <c r="H20" s="13">
        <v>0</v>
      </c>
      <c r="I20" s="13">
        <v>0</v>
      </c>
      <c r="J20" s="13">
        <v>0</v>
      </c>
      <c r="K20" s="13">
        <v>1000</v>
      </c>
      <c r="L20" s="13">
        <v>200</v>
      </c>
      <c r="M20" s="13">
        <f>(80000000+50000000)/100000</f>
        <v>1300</v>
      </c>
      <c r="N20" s="13">
        <v>0</v>
      </c>
      <c r="O20" s="13">
        <f t="shared" si="0"/>
        <v>2500</v>
      </c>
    </row>
    <row r="21" spans="1:15" s="15" customFormat="1" ht="53.25" customHeight="1" x14ac:dyDescent="0.25">
      <c r="A21" s="9">
        <f t="shared" si="1"/>
        <v>18</v>
      </c>
      <c r="B21" s="10" t="s">
        <v>71</v>
      </c>
      <c r="C21" s="10" t="s">
        <v>72</v>
      </c>
      <c r="D21" s="10" t="s">
        <v>18</v>
      </c>
      <c r="E21" s="10" t="s">
        <v>73</v>
      </c>
      <c r="F21" s="19" t="s">
        <v>74</v>
      </c>
      <c r="G21" s="13">
        <v>230</v>
      </c>
      <c r="H21" s="13">
        <v>0</v>
      </c>
      <c r="I21" s="13">
        <v>0</v>
      </c>
      <c r="J21" s="13">
        <v>0</v>
      </c>
      <c r="K21" s="13">
        <v>0</v>
      </c>
      <c r="L21" s="13">
        <v>115</v>
      </c>
      <c r="M21" s="13">
        <v>92</v>
      </c>
      <c r="N21" s="13">
        <v>0</v>
      </c>
      <c r="O21" s="13">
        <f t="shared" si="0"/>
        <v>207</v>
      </c>
    </row>
    <row r="22" spans="1:15" s="15" customFormat="1" ht="47.25" x14ac:dyDescent="0.25">
      <c r="A22" s="9">
        <f t="shared" si="1"/>
        <v>19</v>
      </c>
      <c r="B22" s="10" t="s">
        <v>76</v>
      </c>
      <c r="C22" s="10" t="s">
        <v>77</v>
      </c>
      <c r="D22" s="10" t="s">
        <v>18</v>
      </c>
      <c r="E22" s="10" t="s">
        <v>78</v>
      </c>
      <c r="F22" s="19" t="s">
        <v>75</v>
      </c>
      <c r="G22" s="13">
        <v>482</v>
      </c>
      <c r="H22" s="13">
        <v>0</v>
      </c>
      <c r="I22" s="13">
        <v>0</v>
      </c>
      <c r="J22" s="13">
        <v>0</v>
      </c>
      <c r="K22" s="13">
        <v>0</v>
      </c>
      <c r="L22" s="13">
        <v>241</v>
      </c>
      <c r="M22" s="13">
        <v>0</v>
      </c>
      <c r="N22" s="13">
        <v>192.8</v>
      </c>
      <c r="O22" s="13">
        <f t="shared" si="0"/>
        <v>433.8</v>
      </c>
    </row>
    <row r="23" spans="1:15" s="15" customFormat="1" ht="37.5" customHeight="1" x14ac:dyDescent="0.25">
      <c r="A23" s="9">
        <f t="shared" si="1"/>
        <v>20</v>
      </c>
      <c r="B23" s="11" t="s">
        <v>15</v>
      </c>
      <c r="C23" s="10" t="s">
        <v>79</v>
      </c>
      <c r="D23" s="10" t="s">
        <v>18</v>
      </c>
      <c r="E23" s="10" t="s">
        <v>80</v>
      </c>
      <c r="F23" s="19" t="s">
        <v>81</v>
      </c>
      <c r="G23" s="13">
        <v>300</v>
      </c>
      <c r="H23" s="13">
        <v>0</v>
      </c>
      <c r="I23" s="13">
        <v>0</v>
      </c>
      <c r="J23" s="13">
        <v>0</v>
      </c>
      <c r="K23" s="13">
        <v>0</v>
      </c>
      <c r="L23" s="13">
        <v>150</v>
      </c>
      <c r="M23" s="13">
        <v>0</v>
      </c>
      <c r="N23" s="13">
        <v>0</v>
      </c>
      <c r="O23" s="13">
        <f t="shared" si="0"/>
        <v>150</v>
      </c>
    </row>
    <row r="24" spans="1:15" s="15" customFormat="1" ht="47.25" x14ac:dyDescent="0.25">
      <c r="A24" s="9">
        <f t="shared" si="1"/>
        <v>21</v>
      </c>
      <c r="B24" s="10" t="s">
        <v>45</v>
      </c>
      <c r="C24" s="20" t="s">
        <v>82</v>
      </c>
      <c r="D24" s="10" t="s">
        <v>18</v>
      </c>
      <c r="E24" s="10" t="s">
        <v>83</v>
      </c>
      <c r="F24" s="12" t="s">
        <v>84</v>
      </c>
      <c r="G24" s="13">
        <v>220</v>
      </c>
      <c r="H24" s="13">
        <v>0</v>
      </c>
      <c r="I24" s="13">
        <v>0</v>
      </c>
      <c r="J24" s="13">
        <v>0</v>
      </c>
      <c r="K24" s="13">
        <v>0</v>
      </c>
      <c r="L24" s="13">
        <v>110</v>
      </c>
      <c r="M24" s="13">
        <v>88</v>
      </c>
      <c r="N24" s="13">
        <v>0</v>
      </c>
      <c r="O24" s="13">
        <f t="shared" si="0"/>
        <v>198</v>
      </c>
    </row>
    <row r="25" spans="1:15" s="15" customFormat="1" ht="47.25" x14ac:dyDescent="0.25">
      <c r="A25" s="9">
        <f t="shared" si="1"/>
        <v>22</v>
      </c>
      <c r="B25" s="11" t="s">
        <v>86</v>
      </c>
      <c r="C25" s="10" t="s">
        <v>85</v>
      </c>
      <c r="D25" s="10" t="s">
        <v>18</v>
      </c>
      <c r="E25" s="10" t="s">
        <v>97</v>
      </c>
      <c r="F25" s="12" t="s">
        <v>87</v>
      </c>
      <c r="G25" s="13">
        <v>39.966520000000003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39.966520000000003</v>
      </c>
      <c r="N25" s="13">
        <v>0</v>
      </c>
      <c r="O25" s="13">
        <f t="shared" si="0"/>
        <v>39.966520000000003</v>
      </c>
    </row>
    <row r="26" spans="1:15" ht="54.75" customHeight="1" x14ac:dyDescent="0.25">
      <c r="A26" s="9">
        <f t="shared" si="1"/>
        <v>23</v>
      </c>
      <c r="B26" s="10" t="s">
        <v>34</v>
      </c>
      <c r="C26" s="10" t="s">
        <v>85</v>
      </c>
      <c r="D26" s="17" t="s">
        <v>18</v>
      </c>
      <c r="E26" s="18" t="s">
        <v>98</v>
      </c>
      <c r="F26" s="12" t="s">
        <v>88</v>
      </c>
      <c r="G26" s="13">
        <v>6000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13">
        <v>600</v>
      </c>
      <c r="N26" s="13">
        <v>1000</v>
      </c>
      <c r="O26" s="13">
        <f t="shared" si="0"/>
        <v>1600</v>
      </c>
    </row>
    <row r="27" spans="1:15" s="15" customFormat="1" ht="63" x14ac:dyDescent="0.25">
      <c r="A27" s="9">
        <f>A26+1</f>
        <v>24</v>
      </c>
      <c r="B27" s="17" t="s">
        <v>45</v>
      </c>
      <c r="C27" s="10" t="s">
        <v>85</v>
      </c>
      <c r="D27" s="10" t="s">
        <v>18</v>
      </c>
      <c r="E27" s="12" t="s">
        <v>89</v>
      </c>
      <c r="F27" s="22" t="s">
        <v>90</v>
      </c>
      <c r="G27" s="13">
        <v>71.286360000000002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31">
        <v>57.029088000000002</v>
      </c>
      <c r="O27" s="13">
        <f t="shared" si="0"/>
        <v>57.029088000000002</v>
      </c>
    </row>
    <row r="28" spans="1:15" s="25" customFormat="1" x14ac:dyDescent="0.25">
      <c r="A28" s="28" t="s">
        <v>91</v>
      </c>
      <c r="B28" s="28"/>
      <c r="C28" s="28"/>
      <c r="D28" s="23"/>
      <c r="E28" s="23"/>
      <c r="F28" s="23"/>
      <c r="G28" s="24">
        <f>SUM(G4:G27)</f>
        <v>23560.91288</v>
      </c>
      <c r="H28" s="24">
        <f>SUM(H4:H17)</f>
        <v>147.30000000000001</v>
      </c>
      <c r="I28" s="24">
        <f>SUM(I4:I17)</f>
        <v>3347.2282200000004</v>
      </c>
      <c r="J28" s="24">
        <f>SUM(J4:J19)</f>
        <v>1672.3</v>
      </c>
      <c r="K28" s="24">
        <f>SUM(K4:K20)</f>
        <v>6600.65</v>
      </c>
      <c r="L28" s="24">
        <f>SUM(L4:L24)</f>
        <v>1711.48658</v>
      </c>
      <c r="M28" s="24">
        <f>SUM(M4:M27)</f>
        <v>2119.9665199999999</v>
      </c>
      <c r="N28" s="24">
        <f>SUM(N4:N27)</f>
        <v>1249.829088</v>
      </c>
      <c r="O28" s="24">
        <f>SUM(O4:O27)</f>
        <v>16848.760407999998</v>
      </c>
    </row>
  </sheetData>
  <mergeCells count="3">
    <mergeCell ref="A1:O1"/>
    <mergeCell ref="A28:C28"/>
    <mergeCell ref="A2:O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Infra projects from 2020-21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2026-09-17T06:37:02Z</cp:lastPrinted>
  <dcterms:created xsi:type="dcterms:W3CDTF">2026-09-17T05:18:48Z</dcterms:created>
  <dcterms:modified xsi:type="dcterms:W3CDTF">2026-09-17T09:24:22Z</dcterms:modified>
</cp:coreProperties>
</file>